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15" windowWidth="12120" windowHeight="4260" activeTab="0"/>
  </bookViews>
  <sheets>
    <sheet name="ноябрь  2016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<sst xmlns="http://schemas.openxmlformats.org/spreadsheetml/2006/main" count="67" uniqueCount="67">
  <si>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ЖИЛИЩНО-КОММУНАЛЬНОЕ ХОЗЯЙСТВО</t>
  </si>
  <si>
    <t xml:space="preserve">КУЛЬТУРА, КИНЕМАТОГРАФИЯ </t>
  </si>
  <si>
    <t xml:space="preserve">ФИЗИЧЕСКАЯ КУЛЬТУРА И СПОРТ </t>
  </si>
  <si>
    <t>Остаток средсв на счете на начало года</t>
  </si>
  <si>
    <t>ОБРАЗОВАНИЕ</t>
  </si>
  <si>
    <t>Дефицит (-), профицит (+)</t>
  </si>
  <si>
    <t>Источники доходов</t>
  </si>
  <si>
    <t>КБК доходов/ расходов</t>
  </si>
  <si>
    <t xml:space="preserve">удельный
вес, %
</t>
  </si>
  <si>
    <t>% ис-полнения бюджета</t>
  </si>
  <si>
    <t>ДОХОДЫ</t>
  </si>
  <si>
    <t>НАЛОГОВЫЕ И НЕНАЛОГОВЫЕ ДОХОДЫ</t>
  </si>
  <si>
    <t>НАЛОГИ  НА СОВОКУПНЫЙ ДОХОД</t>
  </si>
  <si>
    <t>НАЛОГИ  НА  ИМУЩЕСТВО</t>
  </si>
  <si>
    <t>ДОХОДЫ ОТ ОКАЗАНИЯ ПЛАТНЫХ УСЛУГ ( РАБОТ) И КОМПЕНСАЦИИ ЗАТРАТ ГОСУДАРСТВА</t>
  </si>
  <si>
    <t>ШТРАФЫ, САНКЦИИ, ВОЗМЕЩЕНИЕ УЩЕРБА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</si>
  <si>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</si>
  <si>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</si>
  <si>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</si>
  <si>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01 00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</si>
  <si>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</si>
  <si>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</si>
  <si>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</si>
  <si>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</si>
  <si>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</si>
  <si>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Федерации , местных администраций</t>
  </si>
  <si>
    <t>01 04</t>
  </si>
  <si>
    <t>Резервные фонды</t>
  </si>
  <si>
    <t>01 11</t>
  </si>
  <si>
    <t>Другие общегосударственные вопросы</t>
  </si>
  <si>
    <t>01 13</t>
  </si>
  <si>
    <t>НАЦИОНАЛЬНАЯ БЕЗОПАСНОСТЬ И ПРАВООХРАНИТЕЛЬНАЯ ДЕЯТЕЛЬНОСТЬ</t>
  </si>
  <si>
    <t>03 00</t>
  </si>
  <si>
    <t>НАЦИОНАЛЬНАЯ ЭКОНОМИКА</t>
  </si>
  <si>
    <t>04 00</t>
  </si>
  <si>
    <t>Общеэкономические вопросы</t>
  </si>
  <si>
    <t>04 01</t>
  </si>
  <si>
    <t>Другие вопросы в области национальной экономики</t>
  </si>
  <si>
    <t>04 12</t>
  </si>
  <si>
    <t>05 00</t>
  </si>
  <si>
    <t>Благоустройство</t>
  </si>
  <si>
    <t>05 03</t>
  </si>
  <si>
    <t>Другие вопросы в области жилищно-коммунального хозяйства</t>
  </si>
  <si>
    <t>05 05</t>
  </si>
  <si>
    <t>07 00</t>
  </si>
  <si>
    <t>Профессиональная подготовка, переподготовка и повышение квалификации</t>
  </si>
  <si>
    <t>07 05</t>
  </si>
  <si>
    <t>Молодежная политика и оздоровление детей</t>
  </si>
  <si>
    <t>07 07</t>
  </si>
  <si>
    <t>08 00</t>
  </si>
  <si>
    <t>Социальная политика</t>
  </si>
  <si>
    <t>10 00</t>
  </si>
  <si>
    <t>Социальное обеспечение населения</t>
  </si>
  <si>
    <t>10 03</t>
  </si>
  <si>
    <t>Охрана семьи и детства</t>
  </si>
  <si>
    <t>10 04</t>
  </si>
  <si>
    <t>11 00</t>
  </si>
  <si>
    <t>СРЕДСТВА МАССОВОЙ ИНФОРМАЦИИ</t>
  </si>
  <si>
    <t>12 00</t>
  </si>
  <si>
    <t>ИТОГО</t>
  </si>
  <si>
    <t xml:space="preserve">РАСХОДЫ, </t>
  </si>
  <si>
    <t>Утверждено на 2016                    (тыс. руб.)</t>
  </si>
  <si>
    <t>Исполнено за 2016                   (тыс. руб.)</t>
  </si>
  <si>
    <t>Остаток средсв на счете на конец месяца</t>
  </si>
  <si>
    <t>Сумма   не исполнения бюджета</t>
  </si>
  <si>
    <t xml:space="preserve">ЗАДОЛЖЕННОСТЬ И ПЕРЕРАСЧЕТЫ ПО ОТМЕНЕННЫМ НАЛОГАМ, СБОРАМ И ИНЫМ ОБЯЗАТЕЛЬНЫМ ПЛАТЕЖАМ           </t>
  </si>
  <si>
    <t>ОТЧЕТ об исполнении бюджета за  ноябрь 2016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</si>
</sst>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FC19]d\ mmmm\ yyyy\ &quot;г.&quot;"/>
    <numFmt numFmtId="176" formatCode="000000"/>
    <numFmt numFmtId="177" formatCode="#,##0.0"/>
    <numFmt numFmtId="178" formatCode="0.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2" fontId="10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172" fontId="7" fillId="0" borderId="10" xfId="53" applyNumberFormat="1" applyFont="1" applyFill="1" applyBorder="1" applyAlignment="1">
      <alignment horizontal="right" wrapText="1"/>
      <protection/>
    </xf>
    <xf numFmtId="172" fontId="7" fillId="0" borderId="10" xfId="53" applyNumberFormat="1" applyFont="1" applyBorder="1" applyAlignment="1">
      <alignment horizontal="right"/>
      <protection/>
    </xf>
    <xf numFmtId="172" fontId="51" fillId="0" borderId="10" xfId="0" applyNumberFormat="1" applyFont="1" applyBorder="1" applyAlignment="1">
      <alignment/>
    </xf>
    <xf numFmtId="0" fontId="8" fillId="0" borderId="10" xfId="53" applyFont="1" applyFill="1" applyBorder="1" applyAlignment="1">
      <alignment wrapText="1"/>
      <protection/>
    </xf>
    <xf numFmtId="172" fontId="7" fillId="0" borderId="10" xfId="53" applyNumberFormat="1" applyFont="1" applyFill="1" applyBorder="1" applyAlignment="1">
      <alignment horizontal="right"/>
      <protection/>
    </xf>
    <xf numFmtId="0" fontId="3" fillId="0" borderId="10" xfId="53" applyFont="1" applyFill="1" applyBorder="1" applyAlignment="1">
      <alignment wrapText="1"/>
      <protection/>
    </xf>
    <xf numFmtId="0" fontId="4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/>
    </xf>
    <xf numFmtId="172" fontId="9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72" fontId="11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right"/>
    </xf>
    <xf numFmtId="172" fontId="9" fillId="0" borderId="10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172" fontId="7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72" fontId="7" fillId="0" borderId="10" xfId="53" applyNumberFormat="1" applyFont="1" applyFill="1" applyBorder="1" applyAlignment="1">
      <alignment horizontal="center" vertical="center" wrapText="1"/>
      <protection/>
    </xf>
    <xf numFmtId="172" fontId="11" fillId="0" borderId="13" xfId="0" applyNumberFormat="1" applyFont="1" applyFill="1" applyBorder="1" applyAlignment="1">
      <alignment/>
    </xf>
    <xf numFmtId="172" fontId="9" fillId="0" borderId="13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16" fillId="0" borderId="15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4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5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6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7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8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9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0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1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2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3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4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5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6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" name="Text Box 59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" name="Text Box 60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" name="Text Box 61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" name="Text Box 6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1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2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3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4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5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6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7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8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9" name="Text Box 51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0" name="Text Box 5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1" name="Text Box 5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2" name="Text Box 5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3" name="Text Box 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4" name="Text Box 3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5" name="Text Box 4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6" name="Text Box 5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7" name="Text Box 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8" name="Text Box 3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9" name="Text Box 4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0" name="Text Box 5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1" name="Text Box 51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2" name="Text Box 5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3" name="Text Box 53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4" name="Text Box 54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5" name="Text Box 59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6" name="Text Box 60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7" name="Text Box 61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8" name="Text Box 6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9" name="Text Box 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0" name="Text Box 3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1" name="Text Box 4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2" name="Text Box 5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3" name="Text Box 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4" name="Text Box 3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5" name="Text Box 4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6" name="Text Box 5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7" name="Text Box 51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8" name="Text Box 5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9" name="Text Box 53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60" name="Text Box 54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1" name="Text Box 59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2" name="Text Box 60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3" name="Text Box 61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4" name="Text Box 6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5" name="Text Box 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6" name="Text Box 3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7" name="Text Box 4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8" name="Text Box 5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9" name="Text Box 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0" name="Text Box 3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1" name="Text Box 4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2" name="Text Box 5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3" name="Text Box 51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4" name="Text Box 5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5" name="Text Box 53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6" name="Text Box 54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E38" sqref="E38"/>
    </sheetView>
  </sheetViews>
  <sheetFormatPr defaultColWidth="9.00390625" defaultRowHeight="12.75"/>
  <cols>
    <col min="1" max="1" width="39.25390625" style="0" customWidth="1"/>
    <col min="2" max="2" width="6.875" style="0" customWidth="1"/>
    <col min="3" max="3" width="9.25390625" style="0" bestFit="1" customWidth="1"/>
    <col min="4" max="4" width="9.625" style="0" bestFit="1" customWidth="1"/>
    <col min="5" max="5" width="9.25390625" style="0" bestFit="1" customWidth="1"/>
    <col min="6" max="6" width="7.75390625" style="0" customWidth="1"/>
    <col min="7" max="7" width="9.25390625" style="0" bestFit="1" customWidth="1"/>
  </cols>
  <sheetData>
    <row r="1" spans="1:7" ht="36.75" customHeight="1">
      <c r="A1" s="43" t="s">
        <v>66</v>
      </c>
      <c r="B1" s="43"/>
      <c r="C1" s="43"/>
      <c r="D1" s="43"/>
      <c r="E1" s="43"/>
      <c r="F1" s="43"/>
      <c r="G1" s="43"/>
    </row>
    <row r="2" spans="1:7" ht="52.5">
      <c r="A2" s="3" t="s">
        <v>6</v>
      </c>
      <c r="B2" s="4" t="s">
        <v>7</v>
      </c>
      <c r="C2" s="5" t="s">
        <v>61</v>
      </c>
      <c r="D2" s="5" t="s">
        <v>62</v>
      </c>
      <c r="E2" s="5" t="s">
        <v>8</v>
      </c>
      <c r="F2" s="5" t="s">
        <v>9</v>
      </c>
      <c r="G2" s="5" t="s">
        <v>64</v>
      </c>
    </row>
    <row r="3" spans="1:7" ht="28.5">
      <c r="A3" s="2" t="s">
        <v>3</v>
      </c>
      <c r="B3" s="4"/>
      <c r="C3" s="5"/>
      <c r="D3" s="38">
        <v>18019</v>
      </c>
      <c r="E3" s="5"/>
      <c r="F3" s="5"/>
      <c r="G3" s="5"/>
    </row>
    <row r="4" spans="1:7" ht="14.25">
      <c r="A4" s="6" t="s">
        <v>10</v>
      </c>
      <c r="B4" s="6"/>
      <c r="C4" s="7">
        <f>C5+C12</f>
        <v>67952.5</v>
      </c>
      <c r="D4" s="7">
        <f>D5+D12</f>
        <v>63675.3</v>
      </c>
      <c r="E4" s="7">
        <v>100</v>
      </c>
      <c r="F4" s="8">
        <f aca="true" t="shared" si="0" ref="F4:F13">D4/C4*100</f>
        <v>93.70560317869099</v>
      </c>
      <c r="G4" s="9">
        <f>C4-D4</f>
        <v>4277.199999999997</v>
      </c>
    </row>
    <row r="5" spans="1:7" ht="25.5">
      <c r="A5" s="10" t="s">
        <v>11</v>
      </c>
      <c r="B5" s="10">
        <v>10000</v>
      </c>
      <c r="C5" s="11">
        <f>C6+C7+C9+C10+C11+C8</f>
        <v>58511.49999999999</v>
      </c>
      <c r="D5" s="11">
        <f>D6+D7+D9+D10+D11+D8</f>
        <v>55004.00000000001</v>
      </c>
      <c r="E5" s="11">
        <f>D5/D4*100</f>
        <v>86.3820036968809</v>
      </c>
      <c r="F5" s="8">
        <f t="shared" si="0"/>
        <v>94.00545191970812</v>
      </c>
      <c r="G5" s="11">
        <f>G6+G7+G9+G10+G11+G8</f>
        <v>3507.499999999995</v>
      </c>
    </row>
    <row r="6" spans="1:7" ht="14.25">
      <c r="A6" s="10" t="s">
        <v>12</v>
      </c>
      <c r="B6" s="10">
        <v>10500</v>
      </c>
      <c r="C6" s="11">
        <v>36736.6</v>
      </c>
      <c r="D6" s="11">
        <v>35016.4</v>
      </c>
      <c r="E6" s="11">
        <f>D6/D4*100</f>
        <v>54.99212410463712</v>
      </c>
      <c r="F6" s="8">
        <f t="shared" si="0"/>
        <v>95.31747630428511</v>
      </c>
      <c r="G6" s="9">
        <f aca="true" t="shared" si="1" ref="G6:G13">C6-D6</f>
        <v>1720.199999999997</v>
      </c>
    </row>
    <row r="7" spans="1:7" ht="14.25">
      <c r="A7" s="10" t="s">
        <v>13</v>
      </c>
      <c r="B7" s="10">
        <v>10600</v>
      </c>
      <c r="C7" s="11">
        <v>19395.3</v>
      </c>
      <c r="D7" s="11">
        <v>17300.9</v>
      </c>
      <c r="E7" s="11">
        <f>D7/D4*100</f>
        <v>27.170504104417255</v>
      </c>
      <c r="F7" s="8">
        <f t="shared" si="0"/>
        <v>89.20150758173374</v>
      </c>
      <c r="G7" s="9">
        <f t="shared" si="1"/>
        <v>2094.399999999998</v>
      </c>
    </row>
    <row r="8" spans="1:7" ht="38.25">
      <c r="A8" s="10" t="s">
        <v>65</v>
      </c>
      <c r="B8" s="10">
        <v>10900</v>
      </c>
      <c r="C8" s="11">
        <v>2.1</v>
      </c>
      <c r="D8" s="11">
        <v>2</v>
      </c>
      <c r="E8" s="11">
        <f>D8/D5*100</f>
        <v>0.003636099192785979</v>
      </c>
      <c r="F8" s="8">
        <v>0</v>
      </c>
      <c r="G8" s="9">
        <f>C8-D8</f>
        <v>0.10000000000000009</v>
      </c>
    </row>
    <row r="9" spans="1:7" ht="38.25">
      <c r="A9" s="10" t="s">
        <v>14</v>
      </c>
      <c r="B9" s="10">
        <v>11300</v>
      </c>
      <c r="C9" s="11">
        <v>55.2</v>
      </c>
      <c r="D9" s="11">
        <v>6.4</v>
      </c>
      <c r="E9" s="11">
        <f>D9/D4*100</f>
        <v>0.010050993085230851</v>
      </c>
      <c r="F9" s="8">
        <f t="shared" si="0"/>
        <v>11.594202898550725</v>
      </c>
      <c r="G9" s="9">
        <f t="shared" si="1"/>
        <v>48.800000000000004</v>
      </c>
    </row>
    <row r="10" spans="1:7" ht="25.5">
      <c r="A10" s="10" t="s">
        <v>15</v>
      </c>
      <c r="B10" s="10">
        <v>11600</v>
      </c>
      <c r="C10" s="11">
        <v>2322.3</v>
      </c>
      <c r="D10" s="11">
        <v>2698.4</v>
      </c>
      <c r="E10" s="11">
        <f>D10/D4*100</f>
        <v>4.237749959560457</v>
      </c>
      <c r="F10" s="8">
        <f t="shared" si="0"/>
        <v>116.19515135856693</v>
      </c>
      <c r="G10" s="9">
        <f t="shared" si="1"/>
        <v>-376.0999999999999</v>
      </c>
    </row>
    <row r="11" spans="1:7" ht="14.25">
      <c r="A11" s="10" t="s">
        <v>16</v>
      </c>
      <c r="B11" s="10">
        <v>11700</v>
      </c>
      <c r="C11" s="11">
        <v>0</v>
      </c>
      <c r="D11" s="11">
        <v>-20.1</v>
      </c>
      <c r="E11" s="11">
        <f>D11/D4*100</f>
        <v>-0.03156640015830314</v>
      </c>
      <c r="F11" s="8"/>
      <c r="G11" s="9">
        <f t="shared" si="1"/>
        <v>20.1</v>
      </c>
    </row>
    <row r="12" spans="1:7" ht="14.25">
      <c r="A12" s="10" t="s">
        <v>17</v>
      </c>
      <c r="B12" s="10">
        <v>20000</v>
      </c>
      <c r="C12" s="8">
        <f>C13</f>
        <v>9441</v>
      </c>
      <c r="D12" s="8">
        <f>D13</f>
        <v>8671.3</v>
      </c>
      <c r="E12" s="11">
        <f>D12/D4*100</f>
        <v>13.617996303119103</v>
      </c>
      <c r="F12" s="8">
        <f t="shared" si="0"/>
        <v>91.84726194259082</v>
      </c>
      <c r="G12" s="9">
        <f t="shared" si="1"/>
        <v>769.7000000000007</v>
      </c>
    </row>
    <row r="13" spans="1:7" ht="38.25">
      <c r="A13" s="12" t="s">
        <v>18</v>
      </c>
      <c r="B13" s="12">
        <v>20200</v>
      </c>
      <c r="C13" s="8">
        <v>9441</v>
      </c>
      <c r="D13" s="8">
        <v>8671.3</v>
      </c>
      <c r="E13" s="11">
        <f>D13/D4*100</f>
        <v>13.617996303119103</v>
      </c>
      <c r="F13" s="8">
        <f t="shared" si="0"/>
        <v>91.84726194259082</v>
      </c>
      <c r="G13" s="9">
        <f t="shared" si="1"/>
        <v>769.7000000000007</v>
      </c>
    </row>
    <row r="14" spans="1:7" ht="14.25">
      <c r="A14" s="2" t="s">
        <v>60</v>
      </c>
      <c r="B14" s="37"/>
      <c r="C14" s="37"/>
      <c r="D14" s="37"/>
      <c r="E14" s="37"/>
      <c r="F14" s="37"/>
      <c r="G14" s="37"/>
    </row>
    <row r="15" spans="1:7" ht="14.25">
      <c r="A15" s="13" t="s">
        <v>20</v>
      </c>
      <c r="B15" s="14" t="s">
        <v>19</v>
      </c>
      <c r="C15" s="15">
        <f>C16+C17+C18+C19+C20</f>
        <v>18610.2</v>
      </c>
      <c r="D15" s="15">
        <f>D16+D17+D18+D19+D20</f>
        <v>16319.800000000001</v>
      </c>
      <c r="E15" s="23">
        <f>D15/D37*100</f>
        <v>28.429924255621604</v>
      </c>
      <c r="F15" s="39">
        <f>D15/C15*100</f>
        <v>87.69277063115925</v>
      </c>
      <c r="G15" s="9">
        <f>C15-D15</f>
        <v>2290.3999999999996</v>
      </c>
    </row>
    <row r="16" spans="1:7" ht="36">
      <c r="A16" s="16" t="s">
        <v>21</v>
      </c>
      <c r="B16" s="17" t="s">
        <v>22</v>
      </c>
      <c r="C16" s="18">
        <v>1325.8</v>
      </c>
      <c r="D16" s="18">
        <v>1080.9</v>
      </c>
      <c r="E16" s="23">
        <f>D16/D37*100</f>
        <v>1.8829829488046048</v>
      </c>
      <c r="F16" s="40">
        <f>D16/C16*100</f>
        <v>81.52813395685625</v>
      </c>
      <c r="G16" s="9">
        <f aca="true" t="shared" si="2" ref="G16:G23">C16-D16</f>
        <v>244.89999999999986</v>
      </c>
    </row>
    <row r="17" spans="1:7" ht="48">
      <c r="A17" s="16" t="s">
        <v>23</v>
      </c>
      <c r="B17" s="17" t="s">
        <v>24</v>
      </c>
      <c r="C17" s="19">
        <v>2823.6</v>
      </c>
      <c r="D17" s="19">
        <v>2416.8</v>
      </c>
      <c r="E17" s="23">
        <f>D17/D37*100</f>
        <v>4.210188908012738</v>
      </c>
      <c r="F17" s="40">
        <f>D17/C17*100</f>
        <v>85.59286017849554</v>
      </c>
      <c r="G17" s="9">
        <f t="shared" si="2"/>
        <v>406.7999999999997</v>
      </c>
    </row>
    <row r="18" spans="1:7" ht="48">
      <c r="A18" s="16" t="s">
        <v>25</v>
      </c>
      <c r="B18" s="17" t="s">
        <v>26</v>
      </c>
      <c r="C18" s="19">
        <v>14105</v>
      </c>
      <c r="D18" s="19">
        <v>12804.7</v>
      </c>
      <c r="E18" s="23">
        <f>D18/D37*100</f>
        <v>22.306440711035545</v>
      </c>
      <c r="F18" s="40">
        <f>D18/C18*100</f>
        <v>90.78128323289614</v>
      </c>
      <c r="G18" s="9">
        <f t="shared" si="2"/>
        <v>1300.2999999999993</v>
      </c>
    </row>
    <row r="19" spans="1:7" ht="15">
      <c r="A19" s="16" t="s">
        <v>27</v>
      </c>
      <c r="B19" s="20" t="s">
        <v>28</v>
      </c>
      <c r="C19" s="19">
        <v>100</v>
      </c>
      <c r="D19" s="19">
        <v>0</v>
      </c>
      <c r="E19" s="23">
        <f>D19/D37*100</f>
        <v>0</v>
      </c>
      <c r="F19" s="40">
        <f aca="true" t="shared" si="3" ref="F19:F36">D19/C19*100</f>
        <v>0</v>
      </c>
      <c r="G19" s="9">
        <f t="shared" si="2"/>
        <v>100</v>
      </c>
    </row>
    <row r="20" spans="1:7" ht="15">
      <c r="A20" s="16" t="s">
        <v>29</v>
      </c>
      <c r="B20" s="20" t="s">
        <v>30</v>
      </c>
      <c r="C20" s="19">
        <v>255.8</v>
      </c>
      <c r="D20" s="19">
        <v>17.4</v>
      </c>
      <c r="E20" s="23">
        <f>D20/D37*100</f>
        <v>0.030311687768711366</v>
      </c>
      <c r="F20" s="40">
        <f t="shared" si="3"/>
        <v>6.802189210320562</v>
      </c>
      <c r="G20" s="9">
        <f t="shared" si="2"/>
        <v>238.4</v>
      </c>
    </row>
    <row r="21" spans="1:7" ht="24">
      <c r="A21" s="13" t="s">
        <v>31</v>
      </c>
      <c r="B21" s="21" t="s">
        <v>32</v>
      </c>
      <c r="C21" s="22">
        <v>98.1</v>
      </c>
      <c r="D21" s="22">
        <v>24.4</v>
      </c>
      <c r="E21" s="23">
        <f>D21/D37*100</f>
        <v>0.042506044917043524</v>
      </c>
      <c r="F21" s="39">
        <f t="shared" si="3"/>
        <v>24.872579001019368</v>
      </c>
      <c r="G21" s="9">
        <f t="shared" si="2"/>
        <v>73.69999999999999</v>
      </c>
    </row>
    <row r="22" spans="1:7" ht="14.25">
      <c r="A22" s="13" t="s">
        <v>33</v>
      </c>
      <c r="B22" s="14" t="s">
        <v>34</v>
      </c>
      <c r="C22" s="23">
        <f>C23+C24</f>
        <v>485.2</v>
      </c>
      <c r="D22" s="23">
        <f>D23+D24</f>
        <v>310.6</v>
      </c>
      <c r="E22" s="23">
        <f>D22/D37*100</f>
        <v>0.5410810471817099</v>
      </c>
      <c r="F22" s="39">
        <f t="shared" si="3"/>
        <v>64.01483924154988</v>
      </c>
      <c r="G22" s="9">
        <f t="shared" si="2"/>
        <v>174.59999999999997</v>
      </c>
    </row>
    <row r="23" spans="1:7" ht="15">
      <c r="A23" s="16" t="s">
        <v>35</v>
      </c>
      <c r="B23" s="17" t="s">
        <v>36</v>
      </c>
      <c r="C23" s="19">
        <v>340.2</v>
      </c>
      <c r="D23" s="19">
        <v>301.3</v>
      </c>
      <c r="E23" s="23">
        <f>D23/D37*100</f>
        <v>0.52487997268464</v>
      </c>
      <c r="F23" s="40">
        <f t="shared" si="3"/>
        <v>88.5655496766608</v>
      </c>
      <c r="G23" s="9">
        <f t="shared" si="2"/>
        <v>38.89999999999998</v>
      </c>
    </row>
    <row r="24" spans="1:7" ht="24">
      <c r="A24" s="16" t="s">
        <v>37</v>
      </c>
      <c r="B24" s="24" t="s">
        <v>38</v>
      </c>
      <c r="C24" s="19">
        <v>145</v>
      </c>
      <c r="D24" s="19">
        <v>9.3</v>
      </c>
      <c r="E24" s="23">
        <f>D24/D37*100</f>
        <v>0.01620107449706987</v>
      </c>
      <c r="F24" s="40">
        <f t="shared" si="3"/>
        <v>6.413793103448276</v>
      </c>
      <c r="G24" s="9">
        <f>C24-D24</f>
        <v>135.7</v>
      </c>
    </row>
    <row r="25" spans="1:7" ht="24">
      <c r="A25" s="13" t="s">
        <v>0</v>
      </c>
      <c r="B25" s="14" t="s">
        <v>39</v>
      </c>
      <c r="C25" s="23">
        <f>C26+C27</f>
        <v>32742.5</v>
      </c>
      <c r="D25" s="23">
        <f>D26+D27</f>
        <v>24448</v>
      </c>
      <c r="E25" s="23">
        <f>D25/D37*100</f>
        <v>42.58966336606066</v>
      </c>
      <c r="F25" s="39">
        <f t="shared" si="3"/>
        <v>74.66748110254257</v>
      </c>
      <c r="G25" s="9">
        <f aca="true" t="shared" si="4" ref="G25:G32">C25-D25</f>
        <v>8294.5</v>
      </c>
    </row>
    <row r="26" spans="1:7" ht="15">
      <c r="A26" s="16" t="s">
        <v>40</v>
      </c>
      <c r="B26" s="20" t="s">
        <v>41</v>
      </c>
      <c r="C26" s="19">
        <v>26142.1</v>
      </c>
      <c r="D26" s="19">
        <v>21238.1</v>
      </c>
      <c r="E26" s="23">
        <f>D26/D37*100</f>
        <v>36.99785379314189</v>
      </c>
      <c r="F26" s="40">
        <f t="shared" si="3"/>
        <v>81.24098676081876</v>
      </c>
      <c r="G26" s="9">
        <f t="shared" si="4"/>
        <v>4904</v>
      </c>
    </row>
    <row r="27" spans="1:7" ht="24">
      <c r="A27" s="16" t="s">
        <v>42</v>
      </c>
      <c r="B27" s="25" t="s">
        <v>43</v>
      </c>
      <c r="C27" s="19">
        <v>6600.4</v>
      </c>
      <c r="D27" s="19">
        <v>3209.9</v>
      </c>
      <c r="E27" s="23">
        <f>D27/D37*100</f>
        <v>5.591809572918772</v>
      </c>
      <c r="F27" s="40">
        <f t="shared" si="3"/>
        <v>48.63190109690322</v>
      </c>
      <c r="G27" s="9">
        <f t="shared" si="4"/>
        <v>3390.4999999999995</v>
      </c>
    </row>
    <row r="28" spans="1:7" ht="14.25">
      <c r="A28" s="13" t="s">
        <v>4</v>
      </c>
      <c r="B28" s="14" t="s">
        <v>44</v>
      </c>
      <c r="C28" s="23">
        <f>C30+C29</f>
        <v>904.8</v>
      </c>
      <c r="D28" s="23">
        <f>D30+D29</f>
        <v>507.9</v>
      </c>
      <c r="E28" s="23">
        <f>D28/D37*100</f>
        <v>0.8847877136625578</v>
      </c>
      <c r="F28" s="39">
        <f t="shared" si="3"/>
        <v>56.133952254641905</v>
      </c>
      <c r="G28" s="9">
        <f t="shared" si="4"/>
        <v>396.9</v>
      </c>
    </row>
    <row r="29" spans="1:7" ht="24">
      <c r="A29" s="16" t="s">
        <v>45</v>
      </c>
      <c r="B29" s="17" t="s">
        <v>46</v>
      </c>
      <c r="C29" s="19">
        <v>250</v>
      </c>
      <c r="D29" s="19">
        <v>81</v>
      </c>
      <c r="E29" s="23">
        <f>D29/D37*100</f>
        <v>0.141106132716415</v>
      </c>
      <c r="F29" s="40">
        <f t="shared" si="3"/>
        <v>32.4</v>
      </c>
      <c r="G29" s="9">
        <f t="shared" si="4"/>
        <v>169</v>
      </c>
    </row>
    <row r="30" spans="1:7" ht="15">
      <c r="A30" s="16" t="s">
        <v>47</v>
      </c>
      <c r="B30" s="17" t="s">
        <v>48</v>
      </c>
      <c r="C30" s="19">
        <v>654.8</v>
      </c>
      <c r="D30" s="19">
        <v>426.9</v>
      </c>
      <c r="E30" s="23">
        <f>D30/D37*100</f>
        <v>0.7436815809461427</v>
      </c>
      <c r="F30" s="40">
        <f t="shared" si="3"/>
        <v>65.1954795357361</v>
      </c>
      <c r="G30" s="9">
        <f t="shared" si="4"/>
        <v>227.89999999999998</v>
      </c>
    </row>
    <row r="31" spans="1:7" ht="14.25">
      <c r="A31" s="13" t="s">
        <v>1</v>
      </c>
      <c r="B31" s="14" t="s">
        <v>49</v>
      </c>
      <c r="C31" s="22">
        <v>9293.8</v>
      </c>
      <c r="D31" s="22">
        <v>6892.7</v>
      </c>
      <c r="E31" s="23">
        <f>D31/D37*100</f>
        <v>12.00743507375844</v>
      </c>
      <c r="F31" s="39">
        <f t="shared" si="3"/>
        <v>74.16449676128171</v>
      </c>
      <c r="G31" s="9">
        <f t="shared" si="4"/>
        <v>2401.0999999999995</v>
      </c>
    </row>
    <row r="32" spans="1:7" ht="14.25">
      <c r="A32" s="13" t="s">
        <v>50</v>
      </c>
      <c r="B32" s="26" t="s">
        <v>51</v>
      </c>
      <c r="C32" s="27">
        <f>C33+C34</f>
        <v>8276.8</v>
      </c>
      <c r="D32" s="27">
        <f>D33+D34</f>
        <v>7416</v>
      </c>
      <c r="E32" s="23">
        <f>D32/D37*100</f>
        <v>12.919050373147329</v>
      </c>
      <c r="F32" s="39">
        <f t="shared" si="3"/>
        <v>89.59984535086024</v>
      </c>
      <c r="G32" s="9">
        <f t="shared" si="4"/>
        <v>860.7999999999993</v>
      </c>
    </row>
    <row r="33" spans="1:7" ht="15">
      <c r="A33" s="16" t="s">
        <v>52</v>
      </c>
      <c r="B33" s="25" t="s">
        <v>53</v>
      </c>
      <c r="C33" s="28">
        <v>572.6</v>
      </c>
      <c r="D33" s="28">
        <v>524.8</v>
      </c>
      <c r="E33" s="23">
        <f>D33/D37*100</f>
        <v>0.9142283759206739</v>
      </c>
      <c r="F33" s="40">
        <f t="shared" si="3"/>
        <v>91.65211316800558</v>
      </c>
      <c r="G33" s="9">
        <f>C33-D33</f>
        <v>47.80000000000007</v>
      </c>
    </row>
    <row r="34" spans="1:7" ht="15">
      <c r="A34" s="16" t="s">
        <v>54</v>
      </c>
      <c r="B34" s="17" t="s">
        <v>55</v>
      </c>
      <c r="C34" s="29">
        <v>7704.2</v>
      </c>
      <c r="D34" s="29">
        <v>6891.2</v>
      </c>
      <c r="E34" s="23">
        <f>D34/D37*100</f>
        <v>12.004821997226655</v>
      </c>
      <c r="F34" s="40">
        <f t="shared" si="3"/>
        <v>89.44731445185742</v>
      </c>
      <c r="G34" s="9">
        <f>C34-D34</f>
        <v>813</v>
      </c>
    </row>
    <row r="35" spans="1:7" ht="14.25">
      <c r="A35" s="30" t="s">
        <v>2</v>
      </c>
      <c r="B35" s="21" t="s">
        <v>56</v>
      </c>
      <c r="C35" s="22">
        <v>493</v>
      </c>
      <c r="D35" s="22">
        <v>422</v>
      </c>
      <c r="E35" s="23">
        <f>D35/D37*100</f>
        <v>0.7351455309423103</v>
      </c>
      <c r="F35" s="39">
        <f t="shared" si="3"/>
        <v>85.59837728194725</v>
      </c>
      <c r="G35" s="9">
        <f>C35-D35</f>
        <v>71</v>
      </c>
    </row>
    <row r="36" spans="1:7" ht="14.25">
      <c r="A36" s="13" t="s">
        <v>57</v>
      </c>
      <c r="B36" s="21" t="s">
        <v>58</v>
      </c>
      <c r="C36" s="22">
        <v>1394</v>
      </c>
      <c r="D36" s="22">
        <v>1062.2</v>
      </c>
      <c r="E36" s="23">
        <f>D36/D37*100</f>
        <v>1.8504065947083461</v>
      </c>
      <c r="F36" s="39">
        <f t="shared" si="3"/>
        <v>76.19799139167863</v>
      </c>
      <c r="G36" s="9">
        <f>C36-D36</f>
        <v>331.79999999999995</v>
      </c>
    </row>
    <row r="37" spans="1:7" ht="15" thickBot="1">
      <c r="A37" s="31" t="s">
        <v>59</v>
      </c>
      <c r="B37" s="32"/>
      <c r="C37" s="33">
        <f>C15+C21+C22+C25+C31+C32+C35+C36+C28</f>
        <v>72298.40000000001</v>
      </c>
      <c r="D37" s="33">
        <f>D15+D21+D22+D25+D31+D32+D35+D36+D28</f>
        <v>57403.6</v>
      </c>
      <c r="E37" s="33">
        <f>E15+E21+E22+E25+E31+E32+E35+E36+E28</f>
        <v>100</v>
      </c>
      <c r="F37" s="41">
        <f>D37/C37*100</f>
        <v>79.39816095515252</v>
      </c>
      <c r="G37" s="9">
        <f>C37-D37</f>
        <v>14894.80000000001</v>
      </c>
    </row>
    <row r="38" spans="1:7" ht="15.75">
      <c r="A38" s="1" t="s">
        <v>5</v>
      </c>
      <c r="B38" s="34"/>
      <c r="C38" s="35">
        <f>C4-C37</f>
        <v>-4345.900000000009</v>
      </c>
      <c r="D38" s="35">
        <f>D4-D37</f>
        <v>6271.700000000004</v>
      </c>
      <c r="E38" s="34"/>
      <c r="F38" s="42"/>
      <c r="G38" s="35"/>
    </row>
    <row r="39" spans="1:7" ht="28.5">
      <c r="A39" s="2" t="s">
        <v>63</v>
      </c>
      <c r="B39" s="34"/>
      <c r="C39" s="34"/>
      <c r="D39" s="36">
        <f>D3+D4-D37</f>
        <v>24290.700000000004</v>
      </c>
      <c r="E39" s="34"/>
      <c r="F39" s="42"/>
      <c r="G39" s="34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Консультант</cp:lastModifiedBy>
  <cp:lastPrinted>2016-04-20T12:03:54Z</cp:lastPrinted>
  <dcterms:created xsi:type="dcterms:W3CDTF">2001-12-26T13:25:46Z</dcterms:created>
  <dcterms:modified xsi:type="dcterms:W3CDTF">2017-03-01T15:46:27Z</dcterms:modified>
  <cp:category/>
  <cp:version/>
  <cp:contentType/>
  <cp:contentStatus/>
</cp:coreProperties>
</file>